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opper\Documents\HOPPER BRILL documents\VA-S.E.A. Project 2015-17\4-Lesson Plan proposals\1.1CHB_Solomon Chak\5-Chak_FINAL\"/>
    </mc:Choice>
  </mc:AlternateContent>
  <bookViews>
    <workbookView xWindow="960" yWindow="960" windowWidth="24648" windowHeight="14508" tabRatio="500" activeTab="1"/>
  </bookViews>
  <sheets>
    <sheet name="S.regalis" sheetId="1" r:id="rId1"/>
    <sheet name="t.test" sheetId="2" r:id="rId2"/>
    <sheet name="plot" sheetId="3" r:id="rId3"/>
  </sheets>
  <definedNames>
    <definedName name="_xlnm._FilterDatabase" localSheetId="0" hidden="1">S.regalis!$A$1:$E$1</definedName>
  </definedNames>
  <calcPr calcId="152511" concurrentCalc="0"/>
  <pivotCaches>
    <pivotCache cacheId="0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2" l="1"/>
  <c r="F11" i="2"/>
  <c r="E12" i="2"/>
  <c r="E11" i="2"/>
  <c r="D22" i="2"/>
  <c r="E6" i="2"/>
  <c r="E2" i="1"/>
  <c r="E16" i="1"/>
  <c r="E3" i="1"/>
  <c r="E4" i="1"/>
  <c r="E5" i="1"/>
  <c r="E17" i="1"/>
  <c r="E18" i="1"/>
  <c r="E19" i="1"/>
  <c r="E20" i="1"/>
  <c r="E21" i="1"/>
  <c r="E6" i="1"/>
  <c r="E7" i="1"/>
  <c r="E22" i="1"/>
  <c r="E23" i="1"/>
  <c r="E24" i="1"/>
  <c r="E25" i="1"/>
  <c r="E26" i="1"/>
  <c r="E27" i="1"/>
  <c r="E28" i="1"/>
  <c r="E29" i="1"/>
  <c r="E30" i="1"/>
  <c r="E31" i="1"/>
  <c r="E32" i="1"/>
  <c r="E33" i="1"/>
  <c r="E8" i="1"/>
  <c r="E9" i="1"/>
  <c r="E34" i="1"/>
  <c r="E10" i="1"/>
  <c r="E11" i="1"/>
  <c r="E35" i="1"/>
  <c r="E12" i="1"/>
  <c r="E36" i="1"/>
  <c r="E37" i="1"/>
  <c r="E38" i="1"/>
  <c r="E39" i="1"/>
  <c r="E13" i="1"/>
  <c r="E40" i="1"/>
  <c r="E41" i="1"/>
  <c r="E42" i="1"/>
  <c r="E43" i="1"/>
  <c r="E44" i="1"/>
  <c r="E45" i="1"/>
  <c r="E46" i="1"/>
  <c r="E47" i="1"/>
  <c r="E48" i="1"/>
  <c r="E49" i="1"/>
  <c r="E50" i="1"/>
  <c r="E51" i="1"/>
  <c r="E14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15" i="1"/>
</calcChain>
</file>

<file path=xl/sharedStrings.xml><?xml version="1.0" encoding="utf-8"?>
<sst xmlns="http://schemas.openxmlformats.org/spreadsheetml/2006/main" count="174" uniqueCount="103">
  <si>
    <t>sex</t>
  </si>
  <si>
    <t>CBC03-6705</t>
  </si>
  <si>
    <t>CBC03-6706</t>
  </si>
  <si>
    <t>M</t>
  </si>
  <si>
    <t>F</t>
  </si>
  <si>
    <t>CBC03-6711</t>
  </si>
  <si>
    <t>CBC03-6712</t>
  </si>
  <si>
    <t>CBC03-6714</t>
  </si>
  <si>
    <t>CBC03-6715</t>
  </si>
  <si>
    <t>CBC03-6716</t>
  </si>
  <si>
    <t>CBC03-6717</t>
  </si>
  <si>
    <t>CBC03-7204</t>
  </si>
  <si>
    <t>CBC03-7205</t>
  </si>
  <si>
    <t>CBC03-7207</t>
  </si>
  <si>
    <t>CBC03-7216</t>
  </si>
  <si>
    <t>CBC03-7223</t>
  </si>
  <si>
    <t>JAM12-2101</t>
  </si>
  <si>
    <t>JAM12-2102</t>
  </si>
  <si>
    <t>JAM12-2103</t>
  </si>
  <si>
    <t>JAM12-2104</t>
  </si>
  <si>
    <t>JAM12-2106</t>
  </si>
  <si>
    <t>JAM12-2107</t>
  </si>
  <si>
    <t>JAM12-2108</t>
  </si>
  <si>
    <t>JAM12-2109</t>
  </si>
  <si>
    <t>JAM12-2110</t>
  </si>
  <si>
    <t>JAM12-2111</t>
  </si>
  <si>
    <t>JAM12-2112</t>
  </si>
  <si>
    <t>JAM12-2301</t>
  </si>
  <si>
    <t>JAM12-2302</t>
  </si>
  <si>
    <t>JAM12-2303</t>
  </si>
  <si>
    <t>JAM12-2304</t>
  </si>
  <si>
    <t>JAM12-2305</t>
  </si>
  <si>
    <t>JAM12-2306</t>
  </si>
  <si>
    <t>JAM12-2307</t>
  </si>
  <si>
    <t>JAM12-2308</t>
  </si>
  <si>
    <t>JAM12-2309</t>
  </si>
  <si>
    <t>JAM12-2310</t>
  </si>
  <si>
    <t>JAM12-2313</t>
  </si>
  <si>
    <t>JAM12-2314</t>
  </si>
  <si>
    <t>JAM12-2315</t>
  </si>
  <si>
    <t>JAM12-2317</t>
  </si>
  <si>
    <t>JAM12-2318</t>
  </si>
  <si>
    <t>JAM12-6401</t>
  </si>
  <si>
    <t>JAM12-6405</t>
  </si>
  <si>
    <t>JAM12-6407</t>
  </si>
  <si>
    <t>JAM12-6409</t>
  </si>
  <si>
    <t>JAM12-6410</t>
  </si>
  <si>
    <t>JAM12-6411</t>
  </si>
  <si>
    <t>JAM12-6412</t>
  </si>
  <si>
    <t>JAM12-6413</t>
  </si>
  <si>
    <t>JAM12-6414</t>
  </si>
  <si>
    <t>JAM12-6415</t>
  </si>
  <si>
    <t>JAM12-6416</t>
  </si>
  <si>
    <t>JAM12-13803</t>
  </si>
  <si>
    <t>JAM12-13804</t>
  </si>
  <si>
    <t>JAM12-13805</t>
  </si>
  <si>
    <t>JAM12-13806</t>
  </si>
  <si>
    <t>JAM12-13807</t>
  </si>
  <si>
    <t>JAM12-13808</t>
  </si>
  <si>
    <t>JAM12-13809</t>
  </si>
  <si>
    <t>JAM12-13811</t>
  </si>
  <si>
    <t>JAM12-13812</t>
  </si>
  <si>
    <t>JAM12-13813</t>
  </si>
  <si>
    <t>JAM12-13814</t>
  </si>
  <si>
    <t>JAM12-13815</t>
  </si>
  <si>
    <t>JAM12-13816</t>
  </si>
  <si>
    <t>JAM12-13818</t>
  </si>
  <si>
    <t>JAM12-13819</t>
  </si>
  <si>
    <t>JAM12-13820</t>
  </si>
  <si>
    <t>JAM12-13821</t>
  </si>
  <si>
    <t>JAM12-13822</t>
  </si>
  <si>
    <t>shrimp id</t>
  </si>
  <si>
    <t>carapace length (mm)</t>
  </si>
  <si>
    <t>chela length (mm)</t>
  </si>
  <si>
    <t>Relateive major chela length</t>
  </si>
  <si>
    <t>Females</t>
  </si>
  <si>
    <t>Males</t>
  </si>
  <si>
    <t>Simple Linear Regression</t>
  </si>
  <si>
    <t>=t.test(group-1-values, group-2-values,2,2)</t>
  </si>
  <si>
    <t>Test the null of no difference between groups</t>
  </si>
  <si>
    <t>T-test P-value</t>
  </si>
  <si>
    <t>Info for plotting</t>
  </si>
  <si>
    <t>Mean</t>
  </si>
  <si>
    <t>Standard deviation</t>
  </si>
  <si>
    <t>=average()</t>
  </si>
  <si>
    <t>=stdev()</t>
  </si>
  <si>
    <t>Extra: testing Ho of equal variance between samples</t>
  </si>
  <si>
    <t>Failed to reject Ho. i.e., variance are equal between samples</t>
  </si>
  <si>
    <t>Notes on the last two numbers: 2 means it's a two-tailed test; 2 means it assumed equal variance between samples</t>
  </si>
  <si>
    <t>Column Labels</t>
  </si>
  <si>
    <t>(blank)</t>
  </si>
  <si>
    <t>Grand Total</t>
  </si>
  <si>
    <t>Row Labels</t>
  </si>
  <si>
    <t>Count of Relateive major chela length</t>
  </si>
  <si>
    <t>&lt;0.8 or (blank)</t>
  </si>
  <si>
    <t>0.8-0.9</t>
  </si>
  <si>
    <t>0.9-1</t>
  </si>
  <si>
    <t>1-1.1</t>
  </si>
  <si>
    <t>1.1-1.2</t>
  </si>
  <si>
    <t>1.2-1.3</t>
  </si>
  <si>
    <t>1.3-1.4</t>
  </si>
  <si>
    <t>&gt;1.5</t>
  </si>
  <si>
    <t>Accept null. i.e., means of the two groups do not differ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</si>
</sst>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quotePrefix="1" applyFont="1" applyBorder="1"/>
    <xf numFmtId="2" fontId="0" fillId="2" borderId="2" xfId="0" applyNumberFormat="1" applyFill="1" applyBorder="1"/>
    <xf numFmtId="0" fontId="0" fillId="2" borderId="2" xfId="0" applyFill="1" applyBorder="1"/>
    <xf numFmtId="0" fontId="0" fillId="0" borderId="0" xfId="0" quotePrefix="1"/>
    <xf numFmtId="164" fontId="0" fillId="2" borderId="2" xfId="0" quotePrefix="1" applyNumberFormat="1" applyFont="1" applyFill="1" applyBorder="1"/>
    <xf numFmtId="2" fontId="2" fillId="0" borderId="0" xfId="0" applyNumberFormat="1" applyFont="1" applyAlignment="1">
      <alignment horizontal="center"/>
    </xf>
    <xf numFmtId="165" fontId="0" fillId="2" borderId="2" xfId="0" quotePrefix="1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t.test!$F$11:$F$12</c:f>
                <c:numCache>
                  <c:formatCode>General</c:formatCode>
                  <c:ptCount val="2"/>
                  <c:pt idx="0">
                    <c:v>0.16694080019345275</c:v>
                  </c:pt>
                  <c:pt idx="1">
                    <c:v>0.13088329805761326</c:v>
                  </c:pt>
                </c:numCache>
              </c:numRef>
            </c:plus>
            <c:minus>
              <c:numRef>
                <c:f>t.test!$F$11:$F$12</c:f>
                <c:numCache>
                  <c:formatCode>General</c:formatCode>
                  <c:ptCount val="2"/>
                  <c:pt idx="0">
                    <c:v>0.16694080019345275</c:v>
                  </c:pt>
                  <c:pt idx="1">
                    <c:v>0.13088329805761326</c:v>
                  </c:pt>
                </c:numCache>
              </c:numRef>
            </c:minus>
          </c:errBars>
          <c:cat>
            <c:strRef>
              <c:f>t.test!$D$11:$D$12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t.test!$E$11:$E$12</c:f>
              <c:numCache>
                <c:formatCode>0.00</c:formatCode>
                <c:ptCount val="2"/>
                <c:pt idx="0">
                  <c:v>1.0576923076923079</c:v>
                </c:pt>
                <c:pt idx="1">
                  <c:v>1.1125454545454545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96208"/>
        <c:axId val="173496768"/>
      </c:barChart>
      <c:catAx>
        <c:axId val="17349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496768"/>
        <c:crosses val="autoZero"/>
        <c:auto val="1"/>
        <c:lblAlgn val="ctr"/>
        <c:lblOffset val="100"/>
        <c:noMultiLvlLbl val="0"/>
      </c:catAx>
      <c:valAx>
        <c:axId val="173496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major chela</a:t>
                </a:r>
                <a:r>
                  <a:rPr lang="en-US" baseline="0"/>
                  <a:t> length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349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</a:t>
            </a:r>
            <a:r>
              <a:rPr lang="en-US" baseline="0"/>
              <a:t> 2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plot!$B$4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strRef>
              <c:f>plot!$A$5:$A$12</c:f>
              <c:strCache>
                <c:ptCount val="8"/>
                <c:pt idx="0">
                  <c:v>&lt;0.8 or (blank)</c:v>
                </c:pt>
                <c:pt idx="1">
                  <c:v>0.8-0.9</c:v>
                </c:pt>
                <c:pt idx="2">
                  <c:v>0.9-1</c:v>
                </c:pt>
                <c:pt idx="3">
                  <c:v>1-1.1</c:v>
                </c:pt>
                <c:pt idx="4">
                  <c:v>1.1-1.2</c:v>
                </c:pt>
                <c:pt idx="5">
                  <c:v>1.2-1.3</c:v>
                </c:pt>
                <c:pt idx="6">
                  <c:v>1.3-1.4</c:v>
                </c:pt>
                <c:pt idx="7">
                  <c:v>&gt;1.5</c:v>
                </c:pt>
              </c:strCache>
            </c:strRef>
          </c:cat>
          <c:val>
            <c:numRef>
              <c:f>plot!$B$5:$B$12</c:f>
              <c:numCache>
                <c:formatCode>General</c:formatCode>
                <c:ptCount val="8"/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plot!$C$4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strRef>
              <c:f>plot!$A$5:$A$12</c:f>
              <c:strCache>
                <c:ptCount val="8"/>
                <c:pt idx="0">
                  <c:v>&lt;0.8 or (blank)</c:v>
                </c:pt>
                <c:pt idx="1">
                  <c:v>0.8-0.9</c:v>
                </c:pt>
                <c:pt idx="2">
                  <c:v>0.9-1</c:v>
                </c:pt>
                <c:pt idx="3">
                  <c:v>1-1.1</c:v>
                </c:pt>
                <c:pt idx="4">
                  <c:v>1.1-1.2</c:v>
                </c:pt>
                <c:pt idx="5">
                  <c:v>1.2-1.3</c:v>
                </c:pt>
                <c:pt idx="6">
                  <c:v>1.3-1.4</c:v>
                </c:pt>
                <c:pt idx="7">
                  <c:v>&gt;1.5</c:v>
                </c:pt>
              </c:strCache>
            </c:strRef>
          </c:cat>
          <c:val>
            <c:numRef>
              <c:f>plot!$C$5:$C$12</c:f>
              <c:numCache>
                <c:formatCode>General</c:formatCode>
                <c:ptCount val="8"/>
                <c:pt idx="1">
                  <c:v>2</c:v>
                </c:pt>
                <c:pt idx="2">
                  <c:v>10</c:v>
                </c:pt>
                <c:pt idx="3">
                  <c:v>17</c:v>
                </c:pt>
                <c:pt idx="4">
                  <c:v>13</c:v>
                </c:pt>
                <c:pt idx="5">
                  <c:v>9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90832"/>
        <c:axId val="175191392"/>
      </c:barChart>
      <c:catAx>
        <c:axId val="17519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191392"/>
        <c:crosses val="autoZero"/>
        <c:auto val="1"/>
        <c:lblAlgn val="ctr"/>
        <c:lblOffset val="100"/>
        <c:noMultiLvlLbl val="0"/>
      </c:catAx>
      <c:valAx>
        <c:axId val="17519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5190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835660</xdr:colOff>
      <xdr:row>3</xdr:row>
      <xdr:rowOff>180340</xdr:rowOff>
    </xdr:from>
    <xdr:to>
      <xdr:col>13</xdr:col>
      <xdr:colOff>454660</xdr:colOff>
      <xdr:row>18</xdr:row>
      <xdr:rowOff>58420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14</xdr:row>
      <xdr:rowOff>38100</xdr:rowOff>
    </xdr:from>
    <xdr:to>
      <xdr:col>4</xdr:col>
      <xdr:colOff>342900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cond  reviewer" refreshedDate="42495.040093171294" createdVersion="4" refreshedVersion="4" minRefreshableVersion="3" recordCount="69">
  <cacheSource type="worksheet">
    <worksheetSource ref="A1:E1048576" sheet="S.regalis"/>
  </cacheSource>
  <cacheFields count="5">
    <cacheField name="shrimp id" numFmtId="0">
      <sharedItems containsBlank="1" count="69">
        <s v="CBC03-6706"/>
        <s v="CBC03-6712"/>
        <s v="CBC03-6714"/>
        <s v="CBC03-6715"/>
        <s v="CBC03-7216"/>
        <s v="CBC03-7223"/>
        <s v="JAM12-2302"/>
        <s v="JAM12-2303"/>
        <s v="JAM12-2305"/>
        <s v="JAM12-2306"/>
        <s v="JAM12-2308"/>
        <s v="JAM12-2315"/>
        <s v="JAM12-6416"/>
        <s v="CBC03-6705"/>
        <s v="CBC03-6711"/>
        <s v="CBC03-6716"/>
        <s v="CBC03-6717"/>
        <s v="CBC03-7204"/>
        <s v="CBC03-7205"/>
        <s v="CBC03-7207"/>
        <s v="JAM12-2101"/>
        <s v="JAM12-2102"/>
        <s v="JAM12-2103"/>
        <s v="JAM12-2104"/>
        <s v="JAM12-2106"/>
        <s v="JAM12-2107"/>
        <s v="JAM12-2108"/>
        <s v="JAM12-2109"/>
        <s v="JAM12-2110"/>
        <s v="JAM12-2111"/>
        <s v="JAM12-2112"/>
        <s v="JAM12-2301"/>
        <s v="JAM12-2304"/>
        <s v="JAM12-2307"/>
        <s v="JAM12-2309"/>
        <s v="JAM12-2310"/>
        <s v="JAM12-2313"/>
        <s v="JAM12-2314"/>
        <s v="JAM12-2317"/>
        <s v="JAM12-2318"/>
        <s v="JAM12-6401"/>
        <s v="JAM12-6405"/>
        <s v="JAM12-6407"/>
        <s v="JAM12-6409"/>
        <s v="JAM12-6410"/>
        <s v="JAM12-6411"/>
        <s v="JAM12-6412"/>
        <s v="JAM12-6413"/>
        <s v="JAM12-6414"/>
        <s v="JAM12-6415"/>
        <s v="JAM12-13803"/>
        <s v="JAM12-13804"/>
        <s v="JAM12-13805"/>
        <s v="JAM12-13806"/>
        <s v="JAM12-13807"/>
        <s v="JAM12-13808"/>
        <s v="JAM12-13809"/>
        <s v="JAM12-13811"/>
        <s v="JAM12-13812"/>
        <s v="JAM12-13813"/>
        <s v="JAM12-13814"/>
        <s v="JAM12-13815"/>
        <s v="JAM12-13816"/>
        <s v="JAM12-13818"/>
        <s v="JAM12-13819"/>
        <s v="JAM12-13820"/>
        <s v="JAM12-13821"/>
        <s v="JAM12-13822"/>
        <m/>
      </sharedItems>
    </cacheField>
    <cacheField name="sex" numFmtId="0">
      <sharedItems containsBlank="1" count="3">
        <s v="F"/>
        <s v="M"/>
        <m/>
      </sharedItems>
    </cacheField>
    <cacheField name="carapace length (mm)" numFmtId="0">
      <sharedItems containsString="0" containsBlank="1" containsNumber="1" minValue="1.9967200000000001" maxValue="3.8210000000000002"/>
    </cacheField>
    <cacheField name="chela length (mm)" numFmtId="0">
      <sharedItems containsString="0" containsBlank="1" containsNumber="1" minValue="1.7406666669999999" maxValue="4.0039999999999996"/>
    </cacheField>
    <cacheField name="Relateive major chela length" numFmtId="0">
      <sharedItems containsString="0" containsBlank="1" containsNumber="1" minValue="0.82044804643789626" maxValue="1.540971565581521" count="69">
        <n v="1.1383371128397968"/>
        <n v="1.3517264847052082"/>
        <n v="1.0828642558220816"/>
        <n v="0.93843986134278556"/>
        <n v="1.0048218885468367"/>
        <n v="1.3158882402001668"/>
        <n v="0.97812045858227037"/>
        <n v="1.218914905046292"/>
        <n v="0.82044804643789626"/>
        <n v="1.1350457858907164"/>
        <n v="0.96391403195920233"/>
        <n v="0.92358613419322844"/>
        <n v="0.87594870452761053"/>
        <n v="1.0174773520865381"/>
        <n v="0.89066339066339062"/>
        <n v="1.028252257919676"/>
        <n v="0.87176302486077162"/>
        <n v="1.030416418629702"/>
        <n v="0.98350122302885223"/>
        <n v="1.3478171625944904"/>
        <n v="1.0920941509793771"/>
        <n v="1.2537503750375039"/>
        <n v="1.0627327907297559"/>
        <n v="1.091704580344433"/>
        <n v="1.3524419452254504"/>
        <n v="1.0494935733355353"/>
        <n v="1.1965263255012917"/>
        <n v="1.2528607273830203"/>
        <n v="1.1490892581994279"/>
        <n v="1.0616739136694791"/>
        <n v="1.0957428004242242"/>
        <n v="1.243177554153164"/>
        <n v="0.95045579420579429"/>
        <n v="0.99389253906377684"/>
        <n v="1.1049295532054153"/>
        <n v="1.0167257664668781"/>
        <n v="1.3424805531547104"/>
        <n v="1.1621988462843569"/>
        <n v="1.0597443275484819"/>
        <n v="1.2265997797626331"/>
        <n v="1.2687997401331819"/>
        <n v="1.1581960104076323"/>
        <n v="1.0671052631578948"/>
        <n v="1.2909729929707734"/>
        <n v="1.1255108991825613"/>
        <n v="1.2155126615902248"/>
        <n v="1.1755109358192901"/>
        <n v="0.9867272092210968"/>
        <n v="1.1288942143101677"/>
        <n v="1.0616950230561297"/>
        <n v="1.0555929919137466"/>
        <n v="1.2581304006284366"/>
        <n v="1.0448411673553719"/>
        <n v="1.0845614579849998"/>
        <n v="0.95257854566365219"/>
        <n v="1.540971565581521"/>
        <n v="0.95031475393123843"/>
        <n v="1.1062824752007558"/>
        <n v="1.140721649484536"/>
        <n v="1.1511522409726003"/>
        <n v="0.956235973068291"/>
        <n v="1.0073433420365536"/>
        <n v="1.1791501620453728"/>
        <n v="0.99828208211647484"/>
        <n v="0.99025499431541342"/>
        <n v="1.2259098925765592"/>
        <n v="1.1739876458476319"/>
        <n v="0.96075627581823964"/>
        <m/>
      </sharedItems>
      <fieldGroup base="4">
        <rangePr autoStart="0" autoEnd="0" startNum="0.8" endNum="1.5" groupInterval="0.1"/>
        <groupItems count="9">
          <s v="&lt;0.8 or (blank)"/>
          <s v="0.8-0.9"/>
          <s v="0.9-1"/>
          <s v="1-1.1"/>
          <s v="1.1-1.2"/>
          <s v="1.2-1.3"/>
          <s v="1.3-1.4"/>
          <s v="1.4-1.5"/>
          <s v="&gt;1.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x v="0"/>
    <x v="0"/>
    <n v="2.7869600000000001"/>
    <n v="3.1724999999999999"/>
    <x v="0"/>
  </r>
  <r>
    <x v="1"/>
    <x v="0"/>
    <n v="2.2334399999999999"/>
    <n v="3.0190000000000001"/>
    <x v="1"/>
  </r>
  <r>
    <x v="2"/>
    <x v="0"/>
    <n v="2.17448"/>
    <n v="2.354666667"/>
    <x v="2"/>
  </r>
  <r>
    <x v="3"/>
    <x v="0"/>
    <n v="2.1102400000000001"/>
    <n v="1.9803333329999999"/>
    <x v="3"/>
  </r>
  <r>
    <x v="4"/>
    <x v="0"/>
    <n v="2.5467200000000001"/>
    <n v="2.5590000000000002"/>
    <x v="4"/>
  </r>
  <r>
    <x v="5"/>
    <x v="0"/>
    <n v="2.3980000000000001"/>
    <n v="3.1555"/>
    <x v="5"/>
  </r>
  <r>
    <x v="6"/>
    <x v="0"/>
    <n v="2.4771999999999998"/>
    <n v="2.423"/>
    <x v="6"/>
  </r>
  <r>
    <x v="7"/>
    <x v="0"/>
    <n v="2.5317599999999998"/>
    <n v="3.0859999999999999"/>
    <x v="7"/>
  </r>
  <r>
    <x v="8"/>
    <x v="0"/>
    <n v="2.35928"/>
    <n v="1.935666667"/>
    <x v="8"/>
  </r>
  <r>
    <x v="9"/>
    <x v="0"/>
    <n v="2.65584"/>
    <n v="3.0145"/>
    <x v="9"/>
  </r>
  <r>
    <x v="10"/>
    <x v="0"/>
    <n v="2.4393600000000002"/>
    <n v="2.3513333329999999"/>
    <x v="10"/>
  </r>
  <r>
    <x v="11"/>
    <x v="0"/>
    <n v="2.5801599999999998"/>
    <n v="2.383"/>
    <x v="11"/>
  </r>
  <r>
    <x v="12"/>
    <x v="0"/>
    <n v="3.8210000000000002"/>
    <n v="3.347"/>
    <x v="12"/>
  </r>
  <r>
    <x v="13"/>
    <x v="1"/>
    <n v="3.27624"/>
    <n v="3.3334999999999999"/>
    <x v="13"/>
  </r>
  <r>
    <x v="14"/>
    <x v="1"/>
    <n v="2.89784"/>
    <n v="2.581"/>
    <x v="14"/>
  </r>
  <r>
    <x v="15"/>
    <x v="1"/>
    <n v="2.0935199999999998"/>
    <n v="2.1526666670000001"/>
    <x v="15"/>
  </r>
  <r>
    <x v="16"/>
    <x v="1"/>
    <n v="1.9967200000000001"/>
    <n v="1.7406666669999999"/>
    <x v="16"/>
  </r>
  <r>
    <x v="17"/>
    <x v="1"/>
    <n v="2.8221599999999998"/>
    <n v="2.9079999999999999"/>
    <x v="17"/>
  </r>
  <r>
    <x v="18"/>
    <x v="1"/>
    <n v="2.5731199999999999"/>
    <n v="2.5306666670000002"/>
    <x v="18"/>
  </r>
  <r>
    <x v="19"/>
    <x v="1"/>
    <n v="2.8256800000000002"/>
    <n v="3.8085"/>
    <x v="19"/>
  </r>
  <r>
    <x v="20"/>
    <x v="1"/>
    <n v="2.9365600000000001"/>
    <n v="3.2069999999999999"/>
    <x v="20"/>
  </r>
  <r>
    <x v="21"/>
    <x v="1"/>
    <n v="2.6663999999999999"/>
    <n v="3.343"/>
    <x v="21"/>
  </r>
  <r>
    <x v="22"/>
    <x v="1"/>
    <n v="2.8996"/>
    <n v="3.0815000000000001"/>
    <x v="22"/>
  </r>
  <r>
    <x v="23"/>
    <x v="1"/>
    <n v="2.8661599999999998"/>
    <n v="3.129"/>
    <x v="23"/>
  </r>
  <r>
    <x v="24"/>
    <x v="1"/>
    <n v="2.3047200000000001"/>
    <n v="3.117"/>
    <x v="24"/>
  </r>
  <r>
    <x v="25"/>
    <x v="1"/>
    <n v="2.9066399999999999"/>
    <n v="3.0505"/>
    <x v="25"/>
  </r>
  <r>
    <x v="26"/>
    <x v="1"/>
    <n v="2.60128"/>
    <n v="3.1124999999999998"/>
    <x v="26"/>
  </r>
  <r>
    <x v="27"/>
    <x v="1"/>
    <n v="2.9013599999999999"/>
    <n v="3.6349999999999998"/>
    <x v="27"/>
  </r>
  <r>
    <x v="28"/>
    <x v="1"/>
    <n v="2.9075199999999999"/>
    <n v="3.3410000000000002"/>
    <x v="28"/>
  </r>
  <r>
    <x v="29"/>
    <x v="1"/>
    <n v="2.7781600000000002"/>
    <n v="2.9495"/>
    <x v="29"/>
  </r>
  <r>
    <x v="30"/>
    <x v="1"/>
    <n v="2.94184"/>
    <n v="3.2235"/>
    <x v="30"/>
  </r>
  <r>
    <x v="31"/>
    <x v="1"/>
    <n v="2.3452000000000002"/>
    <n v="2.9155000000000002"/>
    <x v="31"/>
  </r>
  <r>
    <x v="32"/>
    <x v="1"/>
    <n v="3.2031999999999998"/>
    <n v="3.0445000000000002"/>
    <x v="32"/>
  </r>
  <r>
    <x v="33"/>
    <x v="1"/>
    <n v="2.4472800000000001"/>
    <n v="2.4323333329999999"/>
    <x v="33"/>
  </r>
  <r>
    <x v="34"/>
    <x v="1"/>
    <n v="2.3223199999999999"/>
    <n v="2.5659999999999998"/>
    <x v="34"/>
  </r>
  <r>
    <x v="35"/>
    <x v="1"/>
    <n v="2.5493600000000001"/>
    <n v="2.5920000000000001"/>
    <x v="35"/>
  </r>
  <r>
    <x v="36"/>
    <x v="1"/>
    <n v="2.3140000000000001"/>
    <n v="3.1065"/>
    <x v="36"/>
  </r>
  <r>
    <x v="37"/>
    <x v="1"/>
    <n v="2.5933600000000001"/>
    <n v="3.0139999999999998"/>
    <x v="37"/>
  </r>
  <r>
    <x v="38"/>
    <x v="1"/>
    <n v="2.6690399999999999"/>
    <n v="2.8285"/>
    <x v="38"/>
  </r>
  <r>
    <x v="39"/>
    <x v="1"/>
    <n v="2.6153599999999999"/>
    <n v="3.2080000000000002"/>
    <x v="39"/>
  </r>
  <r>
    <x v="40"/>
    <x v="1"/>
    <n v="3.0785"/>
    <n v="3.9060000000000001"/>
    <x v="40"/>
  </r>
  <r>
    <x v="41"/>
    <x v="1"/>
    <n v="2.8824999999999998"/>
    <n v="3.3384999999999998"/>
    <x v="41"/>
  </r>
  <r>
    <x v="42"/>
    <x v="1"/>
    <n v="3.04"/>
    <n v="3.2440000000000002"/>
    <x v="42"/>
  </r>
  <r>
    <x v="43"/>
    <x v="1"/>
    <n v="2.7029999999999998"/>
    <n v="3.4895"/>
    <x v="43"/>
  </r>
  <r>
    <x v="44"/>
    <x v="1"/>
    <n v="2.9359999999999999"/>
    <n v="3.3045"/>
    <x v="44"/>
  </r>
  <r>
    <x v="45"/>
    <x v="1"/>
    <n v="2.8235000000000001"/>
    <n v="3.4319999999999999"/>
    <x v="45"/>
  </r>
  <r>
    <x v="46"/>
    <x v="1"/>
    <n v="2.7890000000000001"/>
    <n v="3.2785000000000002"/>
    <x v="46"/>
  </r>
  <r>
    <x v="47"/>
    <x v="1"/>
    <n v="2.863"/>
    <n v="2.8250000000000002"/>
    <x v="47"/>
  </r>
  <r>
    <x v="48"/>
    <x v="1"/>
    <n v="2.9209999999999998"/>
    <n v="3.2974999999999999"/>
    <x v="48"/>
  </r>
  <r>
    <x v="49"/>
    <x v="1"/>
    <n v="3.1444999999999999"/>
    <n v="3.3384999999999998"/>
    <x v="49"/>
  </r>
  <r>
    <x v="50"/>
    <x v="1"/>
    <n v="2.968"/>
    <n v="3.133"/>
    <x v="50"/>
  </r>
  <r>
    <x v="51"/>
    <x v="1"/>
    <n v="3.1825000000000001"/>
    <n v="4.0039999999999996"/>
    <x v="51"/>
  </r>
  <r>
    <x v="52"/>
    <x v="1"/>
    <n v="3.0975999999999999"/>
    <n v="3.2364999999999999"/>
    <x v="52"/>
  </r>
  <r>
    <x v="53"/>
    <x v="1"/>
    <n v="3.3492799999999998"/>
    <n v="3.6324999999999998"/>
    <x v="53"/>
  </r>
  <r>
    <x v="54"/>
    <x v="1"/>
    <n v="3.0606399999999998"/>
    <n v="2.9155000000000002"/>
    <x v="54"/>
  </r>
  <r>
    <x v="55"/>
    <x v="1"/>
    <n v="2.36896"/>
    <n v="3.6505000000000001"/>
    <x v="55"/>
  </r>
  <r>
    <x v="56"/>
    <x v="1"/>
    <n v="3.13896"/>
    <n v="2.9830000000000001"/>
    <x v="56"/>
  </r>
  <r>
    <x v="57"/>
    <x v="1"/>
    <n v="3.1755"/>
    <n v="3.5129999999999999"/>
    <x v="57"/>
  </r>
  <r>
    <x v="58"/>
    <x v="1"/>
    <n v="2.91"/>
    <n v="3.3195000000000001"/>
    <x v="58"/>
  </r>
  <r>
    <x v="59"/>
    <x v="1"/>
    <n v="2.7555000000000001"/>
    <n v="3.1720000000000002"/>
    <x v="59"/>
  </r>
  <r>
    <x v="60"/>
    <x v="1"/>
    <n v="3.1190000000000002"/>
    <n v="2.9824999999999999"/>
    <x v="60"/>
  </r>
  <r>
    <x v="61"/>
    <x v="1"/>
    <n v="3.0640000000000001"/>
    <n v="3.0865"/>
    <x v="61"/>
  </r>
  <r>
    <x v="62"/>
    <x v="1"/>
    <n v="2.7770000000000001"/>
    <n v="3.2745000000000002"/>
    <x v="62"/>
  </r>
  <r>
    <x v="63"/>
    <x v="1"/>
    <n v="2.9104999999999999"/>
    <n v="2.9055"/>
    <x v="63"/>
  </r>
  <r>
    <x v="64"/>
    <x v="1"/>
    <n v="3.0785"/>
    <n v="3.0485000000000002"/>
    <x v="64"/>
  </r>
  <r>
    <x v="65"/>
    <x v="1"/>
    <n v="3.1185"/>
    <n v="3.823"/>
    <x v="65"/>
  </r>
  <r>
    <x v="66"/>
    <x v="1"/>
    <n v="2.9140000000000001"/>
    <n v="3.4209999999999998"/>
    <x v="66"/>
  </r>
  <r>
    <x v="67"/>
    <x v="1"/>
    <n v="3.1469999999999998"/>
    <n v="3.0234999999999999"/>
    <x v="67"/>
  </r>
  <r>
    <x v="68"/>
    <x v="2"/>
    <m/>
    <m/>
    <x v="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E13" firstHeaderRow="1" firstDataRow="2" firstDataCol="1"/>
  <pivotFields count="5">
    <pivotField showAll="0">
      <items count="70">
        <item x="13"/>
        <item x="0"/>
        <item x="14"/>
        <item x="1"/>
        <item x="2"/>
        <item x="3"/>
        <item x="15"/>
        <item x="16"/>
        <item x="17"/>
        <item x="18"/>
        <item x="19"/>
        <item x="4"/>
        <item x="5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6"/>
        <item x="7"/>
        <item x="32"/>
        <item x="8"/>
        <item x="9"/>
        <item x="33"/>
        <item x="10"/>
        <item x="34"/>
        <item x="35"/>
        <item x="36"/>
        <item x="37"/>
        <item x="11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12"/>
        <item x="68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unt of Relateive major chela length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E1" sqref="A1:E1048576"/>
    </sheetView>
  </sheetViews>
  <sheetFormatPr defaultColWidth="11" defaultRowHeight="15.6" x14ac:dyDescent="0.3"/>
  <cols>
    <col min="1" max="1" width="12.5" style="2" bestFit="1" customWidth="1"/>
    <col min="2" max="2" width="3.8984375" style="2" bestFit="1" customWidth="1"/>
    <col min="3" max="3" width="14.59765625" style="2" bestFit="1" customWidth="1"/>
    <col min="4" max="4" width="15.59765625" style="2" bestFit="1" customWidth="1"/>
    <col min="5" max="5" width="24.3984375" style="2" bestFit="1" customWidth="1"/>
  </cols>
  <sheetData>
    <row r="1" spans="1:5" x14ac:dyDescent="0.3">
      <c r="A1" s="4" t="s">
        <v>71</v>
      </c>
      <c r="B1" s="4" t="s">
        <v>0</v>
      </c>
      <c r="C1" s="4" t="s">
        <v>72</v>
      </c>
      <c r="D1" s="4" t="s">
        <v>73</v>
      </c>
      <c r="E1" s="4" t="s">
        <v>74</v>
      </c>
    </row>
    <row r="2" spans="1:5" x14ac:dyDescent="0.3">
      <c r="A2" s="2" t="s">
        <v>2</v>
      </c>
      <c r="B2" s="2" t="s">
        <v>4</v>
      </c>
      <c r="C2" s="3">
        <v>2.7869600000000001</v>
      </c>
      <c r="D2" s="3">
        <v>3.1724999999999999</v>
      </c>
      <c r="E2" s="3">
        <f t="shared" ref="E2:E33" si="0">D2/C2</f>
        <v>1.1383371128397968</v>
      </c>
    </row>
    <row r="3" spans="1:5" x14ac:dyDescent="0.3">
      <c r="A3" s="2" t="s">
        <v>6</v>
      </c>
      <c r="B3" s="2" t="s">
        <v>4</v>
      </c>
      <c r="C3" s="3">
        <v>2.2334399999999999</v>
      </c>
      <c r="D3" s="3">
        <v>3.0190000000000001</v>
      </c>
      <c r="E3" s="3">
        <f t="shared" si="0"/>
        <v>1.3517264847052082</v>
      </c>
    </row>
    <row r="4" spans="1:5" x14ac:dyDescent="0.3">
      <c r="A4" s="2" t="s">
        <v>7</v>
      </c>
      <c r="B4" s="2" t="s">
        <v>4</v>
      </c>
      <c r="C4" s="3">
        <v>2.17448</v>
      </c>
      <c r="D4" s="3">
        <v>2.354666667</v>
      </c>
      <c r="E4" s="3">
        <f t="shared" si="0"/>
        <v>1.0828642558220816</v>
      </c>
    </row>
    <row r="5" spans="1:5" x14ac:dyDescent="0.3">
      <c r="A5" s="2" t="s">
        <v>8</v>
      </c>
      <c r="B5" s="2" t="s">
        <v>4</v>
      </c>
      <c r="C5" s="3">
        <v>2.1102400000000001</v>
      </c>
      <c r="D5" s="3">
        <v>1.9803333329999999</v>
      </c>
      <c r="E5" s="3">
        <f t="shared" si="0"/>
        <v>0.93843986134278556</v>
      </c>
    </row>
    <row r="6" spans="1:5" x14ac:dyDescent="0.3">
      <c r="A6" s="2" t="s">
        <v>14</v>
      </c>
      <c r="B6" s="2" t="s">
        <v>4</v>
      </c>
      <c r="C6" s="3">
        <v>2.5467200000000001</v>
      </c>
      <c r="D6" s="3">
        <v>2.5590000000000002</v>
      </c>
      <c r="E6" s="3">
        <f t="shared" si="0"/>
        <v>1.0048218885468367</v>
      </c>
    </row>
    <row r="7" spans="1:5" x14ac:dyDescent="0.3">
      <c r="A7" s="2" t="s">
        <v>15</v>
      </c>
      <c r="B7" s="2" t="s">
        <v>4</v>
      </c>
      <c r="C7" s="3">
        <v>2.3980000000000001</v>
      </c>
      <c r="D7" s="3">
        <v>3.1555</v>
      </c>
      <c r="E7" s="3">
        <f t="shared" si="0"/>
        <v>1.3158882402001668</v>
      </c>
    </row>
    <row r="8" spans="1:5" x14ac:dyDescent="0.3">
      <c r="A8" s="2" t="s">
        <v>28</v>
      </c>
      <c r="B8" s="2" t="s">
        <v>4</v>
      </c>
      <c r="C8" s="3">
        <v>2.4771999999999998</v>
      </c>
      <c r="D8" s="3">
        <v>2.423</v>
      </c>
      <c r="E8" s="3">
        <f t="shared" si="0"/>
        <v>0.97812045858227037</v>
      </c>
    </row>
    <row r="9" spans="1:5" x14ac:dyDescent="0.3">
      <c r="A9" s="2" t="s">
        <v>29</v>
      </c>
      <c r="B9" s="2" t="s">
        <v>4</v>
      </c>
      <c r="C9" s="3">
        <v>2.5317599999999998</v>
      </c>
      <c r="D9" s="3">
        <v>3.0859999999999999</v>
      </c>
      <c r="E9" s="3">
        <f t="shared" si="0"/>
        <v>1.218914905046292</v>
      </c>
    </row>
    <row r="10" spans="1:5" x14ac:dyDescent="0.3">
      <c r="A10" s="2" t="s">
        <v>31</v>
      </c>
      <c r="B10" s="2" t="s">
        <v>4</v>
      </c>
      <c r="C10" s="3">
        <v>2.35928</v>
      </c>
      <c r="D10" s="3">
        <v>1.935666667</v>
      </c>
      <c r="E10" s="3">
        <f t="shared" si="0"/>
        <v>0.82044804643789626</v>
      </c>
    </row>
    <row r="11" spans="1:5" x14ac:dyDescent="0.3">
      <c r="A11" s="2" t="s">
        <v>32</v>
      </c>
      <c r="B11" s="2" t="s">
        <v>4</v>
      </c>
      <c r="C11" s="3">
        <v>2.65584</v>
      </c>
      <c r="D11" s="3">
        <v>3.0145</v>
      </c>
      <c r="E11" s="3">
        <f t="shared" si="0"/>
        <v>1.1350457858907164</v>
      </c>
    </row>
    <row r="12" spans="1:5" x14ac:dyDescent="0.3">
      <c r="A12" s="2" t="s">
        <v>34</v>
      </c>
      <c r="B12" s="2" t="s">
        <v>4</v>
      </c>
      <c r="C12" s="3">
        <v>2.4393600000000002</v>
      </c>
      <c r="D12" s="3">
        <v>2.3513333329999999</v>
      </c>
      <c r="E12" s="3">
        <f t="shared" si="0"/>
        <v>0.96391403195920233</v>
      </c>
    </row>
    <row r="13" spans="1:5" x14ac:dyDescent="0.3">
      <c r="A13" s="2" t="s">
        <v>39</v>
      </c>
      <c r="B13" s="2" t="s">
        <v>4</v>
      </c>
      <c r="C13" s="3">
        <v>2.5801599999999998</v>
      </c>
      <c r="D13" s="3">
        <v>2.383</v>
      </c>
      <c r="E13" s="3">
        <f t="shared" si="0"/>
        <v>0.92358613419322844</v>
      </c>
    </row>
    <row r="14" spans="1:5" x14ac:dyDescent="0.3">
      <c r="A14" s="2" t="s">
        <v>52</v>
      </c>
      <c r="B14" s="2" t="s">
        <v>4</v>
      </c>
      <c r="C14" s="3">
        <v>3.8210000000000002</v>
      </c>
      <c r="D14" s="3">
        <v>3.347</v>
      </c>
      <c r="E14" s="3">
        <f t="shared" si="0"/>
        <v>0.87594870452761053</v>
      </c>
    </row>
    <row r="15" spans="1:5" x14ac:dyDescent="0.3">
      <c r="A15" s="2" t="s">
        <v>1</v>
      </c>
      <c r="B15" s="2" t="s">
        <v>3</v>
      </c>
      <c r="C15" s="3">
        <v>3.27624</v>
      </c>
      <c r="D15" s="3">
        <v>3.3334999999999999</v>
      </c>
      <c r="E15" s="3">
        <f t="shared" si="0"/>
        <v>1.0174773520865381</v>
      </c>
    </row>
    <row r="16" spans="1:5" x14ac:dyDescent="0.3">
      <c r="A16" s="2" t="s">
        <v>5</v>
      </c>
      <c r="B16" s="2" t="s">
        <v>3</v>
      </c>
      <c r="C16" s="3">
        <v>2.89784</v>
      </c>
      <c r="D16" s="3">
        <v>2.581</v>
      </c>
      <c r="E16" s="3">
        <f t="shared" si="0"/>
        <v>0.89066339066339062</v>
      </c>
    </row>
    <row r="17" spans="1:5" x14ac:dyDescent="0.3">
      <c r="A17" s="2" t="s">
        <v>9</v>
      </c>
      <c r="B17" s="2" t="s">
        <v>3</v>
      </c>
      <c r="C17" s="3">
        <v>2.0935199999999998</v>
      </c>
      <c r="D17" s="3">
        <v>2.1526666670000001</v>
      </c>
      <c r="E17" s="3">
        <f t="shared" si="0"/>
        <v>1.028252257919676</v>
      </c>
    </row>
    <row r="18" spans="1:5" x14ac:dyDescent="0.3">
      <c r="A18" s="2" t="s">
        <v>10</v>
      </c>
      <c r="B18" s="2" t="s">
        <v>3</v>
      </c>
      <c r="C18" s="3">
        <v>1.9967200000000001</v>
      </c>
      <c r="D18" s="3">
        <v>1.7406666669999999</v>
      </c>
      <c r="E18" s="3">
        <f t="shared" si="0"/>
        <v>0.87176302486077162</v>
      </c>
    </row>
    <row r="19" spans="1:5" x14ac:dyDescent="0.3">
      <c r="A19" s="2" t="s">
        <v>11</v>
      </c>
      <c r="B19" s="2" t="s">
        <v>3</v>
      </c>
      <c r="C19" s="3">
        <v>2.8221599999999998</v>
      </c>
      <c r="D19" s="3">
        <v>2.9079999999999999</v>
      </c>
      <c r="E19" s="3">
        <f t="shared" si="0"/>
        <v>1.030416418629702</v>
      </c>
    </row>
    <row r="20" spans="1:5" x14ac:dyDescent="0.3">
      <c r="A20" s="2" t="s">
        <v>12</v>
      </c>
      <c r="B20" s="2" t="s">
        <v>3</v>
      </c>
      <c r="C20" s="3">
        <v>2.5731199999999999</v>
      </c>
      <c r="D20" s="3">
        <v>2.5306666670000002</v>
      </c>
      <c r="E20" s="3">
        <f t="shared" si="0"/>
        <v>0.98350122302885223</v>
      </c>
    </row>
    <row r="21" spans="1:5" x14ac:dyDescent="0.3">
      <c r="A21" s="2" t="s">
        <v>13</v>
      </c>
      <c r="B21" s="2" t="s">
        <v>3</v>
      </c>
      <c r="C21" s="3">
        <v>2.8256800000000002</v>
      </c>
      <c r="D21" s="3">
        <v>3.8085</v>
      </c>
      <c r="E21" s="3">
        <f t="shared" si="0"/>
        <v>1.3478171625944904</v>
      </c>
    </row>
    <row r="22" spans="1:5" x14ac:dyDescent="0.3">
      <c r="A22" s="2" t="s">
        <v>16</v>
      </c>
      <c r="B22" s="2" t="s">
        <v>3</v>
      </c>
      <c r="C22" s="3">
        <v>2.9365600000000001</v>
      </c>
      <c r="D22" s="3">
        <v>3.2069999999999999</v>
      </c>
      <c r="E22" s="3">
        <f t="shared" si="0"/>
        <v>1.0920941509793771</v>
      </c>
    </row>
    <row r="23" spans="1:5" x14ac:dyDescent="0.3">
      <c r="A23" s="2" t="s">
        <v>17</v>
      </c>
      <c r="B23" s="2" t="s">
        <v>3</v>
      </c>
      <c r="C23" s="3">
        <v>2.6663999999999999</v>
      </c>
      <c r="D23" s="3">
        <v>3.343</v>
      </c>
      <c r="E23" s="3">
        <f t="shared" si="0"/>
        <v>1.2537503750375039</v>
      </c>
    </row>
    <row r="24" spans="1:5" x14ac:dyDescent="0.3">
      <c r="A24" s="2" t="s">
        <v>18</v>
      </c>
      <c r="B24" s="2" t="s">
        <v>3</v>
      </c>
      <c r="C24" s="3">
        <v>2.8996</v>
      </c>
      <c r="D24" s="3">
        <v>3.0815000000000001</v>
      </c>
      <c r="E24" s="3">
        <f t="shared" si="0"/>
        <v>1.0627327907297559</v>
      </c>
    </row>
    <row r="25" spans="1:5" x14ac:dyDescent="0.3">
      <c r="A25" s="2" t="s">
        <v>19</v>
      </c>
      <c r="B25" s="2" t="s">
        <v>3</v>
      </c>
      <c r="C25" s="3">
        <v>2.8661599999999998</v>
      </c>
      <c r="D25" s="3">
        <v>3.129</v>
      </c>
      <c r="E25" s="3">
        <f t="shared" si="0"/>
        <v>1.091704580344433</v>
      </c>
    </row>
    <row r="26" spans="1:5" x14ac:dyDescent="0.3">
      <c r="A26" s="2" t="s">
        <v>20</v>
      </c>
      <c r="B26" s="2" t="s">
        <v>3</v>
      </c>
      <c r="C26" s="3">
        <v>2.3047200000000001</v>
      </c>
      <c r="D26" s="3">
        <v>3.117</v>
      </c>
      <c r="E26" s="3">
        <f t="shared" si="0"/>
        <v>1.3524419452254504</v>
      </c>
    </row>
    <row r="27" spans="1:5" x14ac:dyDescent="0.3">
      <c r="A27" s="2" t="s">
        <v>21</v>
      </c>
      <c r="B27" s="2" t="s">
        <v>3</v>
      </c>
      <c r="C27" s="3">
        <v>2.9066399999999999</v>
      </c>
      <c r="D27" s="3">
        <v>3.0505</v>
      </c>
      <c r="E27" s="3">
        <f t="shared" si="0"/>
        <v>1.0494935733355353</v>
      </c>
    </row>
    <row r="28" spans="1:5" x14ac:dyDescent="0.3">
      <c r="A28" s="2" t="s">
        <v>22</v>
      </c>
      <c r="B28" s="2" t="s">
        <v>3</v>
      </c>
      <c r="C28" s="3">
        <v>2.60128</v>
      </c>
      <c r="D28" s="3">
        <v>3.1124999999999998</v>
      </c>
      <c r="E28" s="3">
        <f t="shared" si="0"/>
        <v>1.1965263255012917</v>
      </c>
    </row>
    <row r="29" spans="1:5" x14ac:dyDescent="0.3">
      <c r="A29" s="2" t="s">
        <v>23</v>
      </c>
      <c r="B29" s="2" t="s">
        <v>3</v>
      </c>
      <c r="C29" s="3">
        <v>2.9013599999999999</v>
      </c>
      <c r="D29" s="3">
        <v>3.6349999999999998</v>
      </c>
      <c r="E29" s="3">
        <f t="shared" si="0"/>
        <v>1.2528607273830203</v>
      </c>
    </row>
    <row r="30" spans="1:5" x14ac:dyDescent="0.3">
      <c r="A30" s="2" t="s">
        <v>24</v>
      </c>
      <c r="B30" s="2" t="s">
        <v>3</v>
      </c>
      <c r="C30" s="3">
        <v>2.9075199999999999</v>
      </c>
      <c r="D30" s="3">
        <v>3.3410000000000002</v>
      </c>
      <c r="E30" s="3">
        <f t="shared" si="0"/>
        <v>1.1490892581994279</v>
      </c>
    </row>
    <row r="31" spans="1:5" x14ac:dyDescent="0.3">
      <c r="A31" s="2" t="s">
        <v>25</v>
      </c>
      <c r="B31" s="2" t="s">
        <v>3</v>
      </c>
      <c r="C31" s="3">
        <v>2.7781600000000002</v>
      </c>
      <c r="D31" s="3">
        <v>2.9495</v>
      </c>
      <c r="E31" s="3">
        <f t="shared" si="0"/>
        <v>1.0616739136694791</v>
      </c>
    </row>
    <row r="32" spans="1:5" x14ac:dyDescent="0.3">
      <c r="A32" s="2" t="s">
        <v>26</v>
      </c>
      <c r="B32" s="2" t="s">
        <v>3</v>
      </c>
      <c r="C32" s="3">
        <v>2.94184</v>
      </c>
      <c r="D32" s="3">
        <v>3.2235</v>
      </c>
      <c r="E32" s="3">
        <f t="shared" si="0"/>
        <v>1.0957428004242242</v>
      </c>
    </row>
    <row r="33" spans="1:5" x14ac:dyDescent="0.3">
      <c r="A33" s="2" t="s">
        <v>27</v>
      </c>
      <c r="B33" s="2" t="s">
        <v>3</v>
      </c>
      <c r="C33" s="3">
        <v>2.3452000000000002</v>
      </c>
      <c r="D33" s="3">
        <v>2.9155000000000002</v>
      </c>
      <c r="E33" s="3">
        <f t="shared" si="0"/>
        <v>1.243177554153164</v>
      </c>
    </row>
    <row r="34" spans="1:5" x14ac:dyDescent="0.3">
      <c r="A34" s="2" t="s">
        <v>30</v>
      </c>
      <c r="B34" s="2" t="s">
        <v>3</v>
      </c>
      <c r="C34" s="3">
        <v>3.2031999999999998</v>
      </c>
      <c r="D34" s="3">
        <v>3.0445000000000002</v>
      </c>
      <c r="E34" s="3">
        <f t="shared" ref="E34:E65" si="1">D34/C34</f>
        <v>0.95045579420579429</v>
      </c>
    </row>
    <row r="35" spans="1:5" x14ac:dyDescent="0.3">
      <c r="A35" s="2" t="s">
        <v>33</v>
      </c>
      <c r="B35" s="2" t="s">
        <v>3</v>
      </c>
      <c r="C35" s="3">
        <v>2.4472800000000001</v>
      </c>
      <c r="D35" s="3">
        <v>2.4323333329999999</v>
      </c>
      <c r="E35" s="3">
        <f t="shared" si="1"/>
        <v>0.99389253906377684</v>
      </c>
    </row>
    <row r="36" spans="1:5" x14ac:dyDescent="0.3">
      <c r="A36" s="2" t="s">
        <v>35</v>
      </c>
      <c r="B36" s="2" t="s">
        <v>3</v>
      </c>
      <c r="C36" s="3">
        <v>2.3223199999999999</v>
      </c>
      <c r="D36" s="3">
        <v>2.5659999999999998</v>
      </c>
      <c r="E36" s="3">
        <f t="shared" si="1"/>
        <v>1.1049295532054153</v>
      </c>
    </row>
    <row r="37" spans="1:5" x14ac:dyDescent="0.3">
      <c r="A37" s="2" t="s">
        <v>36</v>
      </c>
      <c r="B37" s="2" t="s">
        <v>3</v>
      </c>
      <c r="C37" s="3">
        <v>2.5493600000000001</v>
      </c>
      <c r="D37" s="3">
        <v>2.5920000000000001</v>
      </c>
      <c r="E37" s="3">
        <f t="shared" si="1"/>
        <v>1.0167257664668781</v>
      </c>
    </row>
    <row r="38" spans="1:5" x14ac:dyDescent="0.3">
      <c r="A38" s="2" t="s">
        <v>37</v>
      </c>
      <c r="B38" s="2" t="s">
        <v>3</v>
      </c>
      <c r="C38" s="3">
        <v>2.3140000000000001</v>
      </c>
      <c r="D38" s="3">
        <v>3.1065</v>
      </c>
      <c r="E38" s="3">
        <f t="shared" si="1"/>
        <v>1.3424805531547104</v>
      </c>
    </row>
    <row r="39" spans="1:5" x14ac:dyDescent="0.3">
      <c r="A39" s="2" t="s">
        <v>38</v>
      </c>
      <c r="B39" s="2" t="s">
        <v>3</v>
      </c>
      <c r="C39" s="3">
        <v>2.5933600000000001</v>
      </c>
      <c r="D39" s="3">
        <v>3.0139999999999998</v>
      </c>
      <c r="E39" s="3">
        <f t="shared" si="1"/>
        <v>1.1621988462843569</v>
      </c>
    </row>
    <row r="40" spans="1:5" x14ac:dyDescent="0.3">
      <c r="A40" s="2" t="s">
        <v>40</v>
      </c>
      <c r="B40" s="2" t="s">
        <v>3</v>
      </c>
      <c r="C40" s="3">
        <v>2.6690399999999999</v>
      </c>
      <c r="D40" s="3">
        <v>2.8285</v>
      </c>
      <c r="E40" s="3">
        <f t="shared" si="1"/>
        <v>1.0597443275484819</v>
      </c>
    </row>
    <row r="41" spans="1:5" x14ac:dyDescent="0.3">
      <c r="A41" s="2" t="s">
        <v>41</v>
      </c>
      <c r="B41" s="2" t="s">
        <v>3</v>
      </c>
      <c r="C41" s="3">
        <v>2.6153599999999999</v>
      </c>
      <c r="D41" s="3">
        <v>3.2080000000000002</v>
      </c>
      <c r="E41" s="3">
        <f t="shared" si="1"/>
        <v>1.2265997797626331</v>
      </c>
    </row>
    <row r="42" spans="1:5" x14ac:dyDescent="0.3">
      <c r="A42" s="2" t="s">
        <v>42</v>
      </c>
      <c r="B42" s="2" t="s">
        <v>3</v>
      </c>
      <c r="C42" s="3">
        <v>3.0785</v>
      </c>
      <c r="D42" s="3">
        <v>3.9060000000000001</v>
      </c>
      <c r="E42" s="3">
        <f t="shared" si="1"/>
        <v>1.2687997401331819</v>
      </c>
    </row>
    <row r="43" spans="1:5" x14ac:dyDescent="0.3">
      <c r="A43" s="2" t="s">
        <v>43</v>
      </c>
      <c r="B43" s="2" t="s">
        <v>3</v>
      </c>
      <c r="C43" s="3">
        <v>2.8824999999999998</v>
      </c>
      <c r="D43" s="3">
        <v>3.3384999999999998</v>
      </c>
      <c r="E43" s="3">
        <f t="shared" si="1"/>
        <v>1.1581960104076323</v>
      </c>
    </row>
    <row r="44" spans="1:5" x14ac:dyDescent="0.3">
      <c r="A44" s="2" t="s">
        <v>44</v>
      </c>
      <c r="B44" s="2" t="s">
        <v>3</v>
      </c>
      <c r="C44" s="3">
        <v>3.04</v>
      </c>
      <c r="D44" s="3">
        <v>3.2440000000000002</v>
      </c>
      <c r="E44" s="3">
        <f t="shared" si="1"/>
        <v>1.0671052631578948</v>
      </c>
    </row>
    <row r="45" spans="1:5" x14ac:dyDescent="0.3">
      <c r="A45" s="2" t="s">
        <v>45</v>
      </c>
      <c r="B45" s="2" t="s">
        <v>3</v>
      </c>
      <c r="C45" s="3">
        <v>2.7029999999999998</v>
      </c>
      <c r="D45" s="3">
        <v>3.4895</v>
      </c>
      <c r="E45" s="3">
        <f t="shared" si="1"/>
        <v>1.2909729929707734</v>
      </c>
    </row>
    <row r="46" spans="1:5" x14ac:dyDescent="0.3">
      <c r="A46" s="2" t="s">
        <v>46</v>
      </c>
      <c r="B46" s="2" t="s">
        <v>3</v>
      </c>
      <c r="C46" s="3">
        <v>2.9359999999999999</v>
      </c>
      <c r="D46" s="3">
        <v>3.3045</v>
      </c>
      <c r="E46" s="3">
        <f t="shared" si="1"/>
        <v>1.1255108991825613</v>
      </c>
    </row>
    <row r="47" spans="1:5" x14ac:dyDescent="0.3">
      <c r="A47" s="2" t="s">
        <v>47</v>
      </c>
      <c r="B47" s="2" t="s">
        <v>3</v>
      </c>
      <c r="C47" s="3">
        <v>2.8235000000000001</v>
      </c>
      <c r="D47" s="3">
        <v>3.4319999999999999</v>
      </c>
      <c r="E47" s="3">
        <f t="shared" si="1"/>
        <v>1.2155126615902248</v>
      </c>
    </row>
    <row r="48" spans="1:5" x14ac:dyDescent="0.3">
      <c r="A48" s="2" t="s">
        <v>48</v>
      </c>
      <c r="B48" s="2" t="s">
        <v>3</v>
      </c>
      <c r="C48" s="3">
        <v>2.7890000000000001</v>
      </c>
      <c r="D48" s="3">
        <v>3.2785000000000002</v>
      </c>
      <c r="E48" s="3">
        <f t="shared" si="1"/>
        <v>1.1755109358192901</v>
      </c>
    </row>
    <row r="49" spans="1:5" x14ac:dyDescent="0.3">
      <c r="A49" s="2" t="s">
        <v>49</v>
      </c>
      <c r="B49" s="2" t="s">
        <v>3</v>
      </c>
      <c r="C49" s="3">
        <v>2.863</v>
      </c>
      <c r="D49" s="3">
        <v>2.8250000000000002</v>
      </c>
      <c r="E49" s="3">
        <f t="shared" si="1"/>
        <v>0.9867272092210968</v>
      </c>
    </row>
    <row r="50" spans="1:5" x14ac:dyDescent="0.3">
      <c r="A50" s="2" t="s">
        <v>50</v>
      </c>
      <c r="B50" s="2" t="s">
        <v>3</v>
      </c>
      <c r="C50" s="3">
        <v>2.9209999999999998</v>
      </c>
      <c r="D50" s="3">
        <v>3.2974999999999999</v>
      </c>
      <c r="E50" s="3">
        <f t="shared" si="1"/>
        <v>1.1288942143101677</v>
      </c>
    </row>
    <row r="51" spans="1:5" x14ac:dyDescent="0.3">
      <c r="A51" s="2" t="s">
        <v>51</v>
      </c>
      <c r="B51" s="2" t="s">
        <v>3</v>
      </c>
      <c r="C51" s="3">
        <v>3.1444999999999999</v>
      </c>
      <c r="D51" s="3">
        <v>3.3384999999999998</v>
      </c>
      <c r="E51" s="3">
        <f t="shared" si="1"/>
        <v>1.0616950230561297</v>
      </c>
    </row>
    <row r="52" spans="1:5" x14ac:dyDescent="0.3">
      <c r="A52" s="2" t="s">
        <v>53</v>
      </c>
      <c r="B52" s="2" t="s">
        <v>3</v>
      </c>
      <c r="C52" s="3">
        <v>2.968</v>
      </c>
      <c r="D52" s="3">
        <v>3.133</v>
      </c>
      <c r="E52" s="3">
        <f t="shared" si="1"/>
        <v>1.0555929919137466</v>
      </c>
    </row>
    <row r="53" spans="1:5" x14ac:dyDescent="0.3">
      <c r="A53" s="2" t="s">
        <v>54</v>
      </c>
      <c r="B53" s="2" t="s">
        <v>3</v>
      </c>
      <c r="C53" s="3">
        <v>3.1825000000000001</v>
      </c>
      <c r="D53" s="3">
        <v>4.0039999999999996</v>
      </c>
      <c r="E53" s="3">
        <f t="shared" si="1"/>
        <v>1.2581304006284366</v>
      </c>
    </row>
    <row r="54" spans="1:5" x14ac:dyDescent="0.3">
      <c r="A54" s="2" t="s">
        <v>55</v>
      </c>
      <c r="B54" s="2" t="s">
        <v>3</v>
      </c>
      <c r="C54" s="3">
        <v>3.0975999999999999</v>
      </c>
      <c r="D54" s="3">
        <v>3.2364999999999999</v>
      </c>
      <c r="E54" s="3">
        <f t="shared" si="1"/>
        <v>1.0448411673553719</v>
      </c>
    </row>
    <row r="55" spans="1:5" x14ac:dyDescent="0.3">
      <c r="A55" s="2" t="s">
        <v>56</v>
      </c>
      <c r="B55" s="2" t="s">
        <v>3</v>
      </c>
      <c r="C55" s="3">
        <v>3.3492799999999998</v>
      </c>
      <c r="D55" s="3">
        <v>3.6324999999999998</v>
      </c>
      <c r="E55" s="3">
        <f t="shared" si="1"/>
        <v>1.0845614579849998</v>
      </c>
    </row>
    <row r="56" spans="1:5" x14ac:dyDescent="0.3">
      <c r="A56" s="2" t="s">
        <v>57</v>
      </c>
      <c r="B56" s="2" t="s">
        <v>3</v>
      </c>
      <c r="C56" s="3">
        <v>3.0606399999999998</v>
      </c>
      <c r="D56" s="3">
        <v>2.9155000000000002</v>
      </c>
      <c r="E56" s="3">
        <f t="shared" si="1"/>
        <v>0.95257854566365219</v>
      </c>
    </row>
    <row r="57" spans="1:5" x14ac:dyDescent="0.3">
      <c r="A57" s="2" t="s">
        <v>58</v>
      </c>
      <c r="B57" s="2" t="s">
        <v>3</v>
      </c>
      <c r="C57" s="3">
        <v>2.36896</v>
      </c>
      <c r="D57" s="3">
        <v>3.6505000000000001</v>
      </c>
      <c r="E57" s="3">
        <f t="shared" si="1"/>
        <v>1.540971565581521</v>
      </c>
    </row>
    <row r="58" spans="1:5" x14ac:dyDescent="0.3">
      <c r="A58" s="2" t="s">
        <v>59</v>
      </c>
      <c r="B58" s="2" t="s">
        <v>3</v>
      </c>
      <c r="C58" s="3">
        <v>3.13896</v>
      </c>
      <c r="D58" s="3">
        <v>2.9830000000000001</v>
      </c>
      <c r="E58" s="3">
        <f t="shared" si="1"/>
        <v>0.95031475393123843</v>
      </c>
    </row>
    <row r="59" spans="1:5" x14ac:dyDescent="0.3">
      <c r="A59" s="2" t="s">
        <v>60</v>
      </c>
      <c r="B59" s="2" t="s">
        <v>3</v>
      </c>
      <c r="C59" s="3">
        <v>3.1755</v>
      </c>
      <c r="D59" s="3">
        <v>3.5129999999999999</v>
      </c>
      <c r="E59" s="3">
        <f t="shared" si="1"/>
        <v>1.1062824752007558</v>
      </c>
    </row>
    <row r="60" spans="1:5" x14ac:dyDescent="0.3">
      <c r="A60" s="2" t="s">
        <v>61</v>
      </c>
      <c r="B60" s="2" t="s">
        <v>3</v>
      </c>
      <c r="C60" s="3">
        <v>2.91</v>
      </c>
      <c r="D60" s="3">
        <v>3.3195000000000001</v>
      </c>
      <c r="E60" s="3">
        <f t="shared" si="1"/>
        <v>1.140721649484536</v>
      </c>
    </row>
    <row r="61" spans="1:5" x14ac:dyDescent="0.3">
      <c r="A61" s="2" t="s">
        <v>62</v>
      </c>
      <c r="B61" s="2" t="s">
        <v>3</v>
      </c>
      <c r="C61" s="3">
        <v>2.7555000000000001</v>
      </c>
      <c r="D61" s="3">
        <v>3.1720000000000002</v>
      </c>
      <c r="E61" s="3">
        <f t="shared" si="1"/>
        <v>1.1511522409726003</v>
      </c>
    </row>
    <row r="62" spans="1:5" x14ac:dyDescent="0.3">
      <c r="A62" s="2" t="s">
        <v>63</v>
      </c>
      <c r="B62" s="2" t="s">
        <v>3</v>
      </c>
      <c r="C62" s="3">
        <v>3.1190000000000002</v>
      </c>
      <c r="D62" s="3">
        <v>2.9824999999999999</v>
      </c>
      <c r="E62" s="3">
        <f t="shared" si="1"/>
        <v>0.956235973068291</v>
      </c>
    </row>
    <row r="63" spans="1:5" x14ac:dyDescent="0.3">
      <c r="A63" s="2" t="s">
        <v>64</v>
      </c>
      <c r="B63" s="2" t="s">
        <v>3</v>
      </c>
      <c r="C63" s="3">
        <v>3.0640000000000001</v>
      </c>
      <c r="D63" s="3">
        <v>3.0865</v>
      </c>
      <c r="E63" s="3">
        <f t="shared" si="1"/>
        <v>1.0073433420365536</v>
      </c>
    </row>
    <row r="64" spans="1:5" x14ac:dyDescent="0.3">
      <c r="A64" s="2" t="s">
        <v>65</v>
      </c>
      <c r="B64" s="2" t="s">
        <v>3</v>
      </c>
      <c r="C64" s="3">
        <v>2.7770000000000001</v>
      </c>
      <c r="D64" s="3">
        <v>3.2745000000000002</v>
      </c>
      <c r="E64" s="3">
        <f t="shared" si="1"/>
        <v>1.1791501620453728</v>
      </c>
    </row>
    <row r="65" spans="1:5" x14ac:dyDescent="0.3">
      <c r="A65" s="2" t="s">
        <v>66</v>
      </c>
      <c r="B65" s="2" t="s">
        <v>3</v>
      </c>
      <c r="C65" s="3">
        <v>2.9104999999999999</v>
      </c>
      <c r="D65" s="3">
        <v>2.9055</v>
      </c>
      <c r="E65" s="3">
        <f t="shared" si="1"/>
        <v>0.99828208211647484</v>
      </c>
    </row>
    <row r="66" spans="1:5" x14ac:dyDescent="0.3">
      <c r="A66" s="2" t="s">
        <v>67</v>
      </c>
      <c r="B66" s="2" t="s">
        <v>3</v>
      </c>
      <c r="C66" s="3">
        <v>3.0785</v>
      </c>
      <c r="D66" s="3">
        <v>3.0485000000000002</v>
      </c>
      <c r="E66" s="3">
        <f t="shared" ref="E66:E69" si="2">D66/C66</f>
        <v>0.99025499431541342</v>
      </c>
    </row>
    <row r="67" spans="1:5" x14ac:dyDescent="0.3">
      <c r="A67" s="2" t="s">
        <v>68</v>
      </c>
      <c r="B67" s="2" t="s">
        <v>3</v>
      </c>
      <c r="C67" s="3">
        <v>3.1185</v>
      </c>
      <c r="D67" s="3">
        <v>3.823</v>
      </c>
      <c r="E67" s="3">
        <f t="shared" si="2"/>
        <v>1.2259098925765592</v>
      </c>
    </row>
    <row r="68" spans="1:5" x14ac:dyDescent="0.3">
      <c r="A68" s="2" t="s">
        <v>69</v>
      </c>
      <c r="B68" s="2" t="s">
        <v>3</v>
      </c>
      <c r="C68" s="3">
        <v>2.9140000000000001</v>
      </c>
      <c r="D68" s="3">
        <v>3.4209999999999998</v>
      </c>
      <c r="E68" s="3">
        <f t="shared" si="2"/>
        <v>1.1739876458476319</v>
      </c>
    </row>
    <row r="69" spans="1:5" x14ac:dyDescent="0.3">
      <c r="A69" s="2" t="s">
        <v>70</v>
      </c>
      <c r="B69" s="2" t="s">
        <v>3</v>
      </c>
      <c r="C69" s="3">
        <v>3.1469999999999998</v>
      </c>
      <c r="D69" s="3">
        <v>3.0234999999999999</v>
      </c>
      <c r="E69" s="3">
        <f t="shared" si="2"/>
        <v>0.96075627581823964</v>
      </c>
    </row>
  </sheetData>
  <autoFilter ref="A1:E1">
    <sortState ref="A2:E69">
      <sortCondition ref="B1:B69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E7" sqref="E7"/>
    </sheetView>
  </sheetViews>
  <sheetFormatPr defaultColWidth="11" defaultRowHeight="15.6" x14ac:dyDescent="0.3"/>
  <cols>
    <col min="2" max="2" width="12.8984375" bestFit="1" customWidth="1"/>
    <col min="4" max="4" width="14.59765625" customWidth="1"/>
    <col min="5" max="5" width="18" bestFit="1" customWidth="1"/>
  </cols>
  <sheetData>
    <row r="1" spans="1:6" x14ac:dyDescent="0.3">
      <c r="A1" s="5" t="s">
        <v>75</v>
      </c>
      <c r="B1" s="5" t="s">
        <v>76</v>
      </c>
      <c r="D1" s="5" t="s">
        <v>77</v>
      </c>
    </row>
    <row r="2" spans="1:6" x14ac:dyDescent="0.3">
      <c r="A2" s="11">
        <v>1.1399999999999999</v>
      </c>
      <c r="B2" s="11">
        <v>1.02</v>
      </c>
      <c r="D2" s="6" t="s">
        <v>78</v>
      </c>
    </row>
    <row r="3" spans="1:6" x14ac:dyDescent="0.3">
      <c r="A3" s="11">
        <v>1.35</v>
      </c>
      <c r="B3" s="11">
        <v>0.89</v>
      </c>
      <c r="D3" t="s">
        <v>88</v>
      </c>
    </row>
    <row r="4" spans="1:6" x14ac:dyDescent="0.3">
      <c r="A4" s="11">
        <v>1.08</v>
      </c>
      <c r="B4" s="11">
        <v>1.03</v>
      </c>
    </row>
    <row r="5" spans="1:6" x14ac:dyDescent="0.3">
      <c r="A5" s="11">
        <v>0.94</v>
      </c>
      <c r="B5" s="11">
        <v>0.87</v>
      </c>
      <c r="E5" t="s">
        <v>79</v>
      </c>
    </row>
    <row r="6" spans="1:6" x14ac:dyDescent="0.3">
      <c r="A6" s="11">
        <v>1</v>
      </c>
      <c r="B6" s="11">
        <v>1.03</v>
      </c>
      <c r="D6" t="s">
        <v>80</v>
      </c>
      <c r="E6" s="12">
        <f>_xlfn.T.TEST(A2:A14, B2:B56,2,2)</f>
        <v>0.202385658282389</v>
      </c>
    </row>
    <row r="7" spans="1:6" x14ac:dyDescent="0.3">
      <c r="A7" s="11">
        <v>1.32</v>
      </c>
      <c r="B7" s="11">
        <v>0.98</v>
      </c>
      <c r="E7" t="s">
        <v>102</v>
      </c>
    </row>
    <row r="8" spans="1:6" x14ac:dyDescent="0.3">
      <c r="A8" s="11">
        <v>0.98</v>
      </c>
      <c r="B8" s="11">
        <v>1.35</v>
      </c>
    </row>
    <row r="9" spans="1:6" x14ac:dyDescent="0.3">
      <c r="A9" s="11">
        <v>1.22</v>
      </c>
      <c r="B9" s="11">
        <v>1.0900000000000001</v>
      </c>
      <c r="D9" t="s">
        <v>81</v>
      </c>
    </row>
    <row r="10" spans="1:6" x14ac:dyDescent="0.3">
      <c r="A10" s="11">
        <v>0.82</v>
      </c>
      <c r="B10" s="11">
        <v>1.25</v>
      </c>
      <c r="E10" t="s">
        <v>82</v>
      </c>
      <c r="F10" t="s">
        <v>83</v>
      </c>
    </row>
    <row r="11" spans="1:6" x14ac:dyDescent="0.3">
      <c r="A11" s="11">
        <v>1.1399999999999999</v>
      </c>
      <c r="B11" s="11">
        <v>1.06</v>
      </c>
      <c r="D11" t="s">
        <v>75</v>
      </c>
      <c r="E11" s="7">
        <f>AVERAGE(A2:A14)</f>
        <v>1.0576923076923079</v>
      </c>
      <c r="F11" s="8">
        <f>STDEV(A2:A14)</f>
        <v>0.16694080019345275</v>
      </c>
    </row>
    <row r="12" spans="1:6" x14ac:dyDescent="0.3">
      <c r="A12" s="11">
        <v>0.96</v>
      </c>
      <c r="B12" s="11">
        <v>1.0900000000000001</v>
      </c>
      <c r="D12" t="s">
        <v>76</v>
      </c>
      <c r="E12" s="7">
        <f>AVERAGE(B2:B56)</f>
        <v>1.1125454545454545</v>
      </c>
      <c r="F12" s="8">
        <f>STDEV(B2:B56)</f>
        <v>0.13088329805761326</v>
      </c>
    </row>
    <row r="13" spans="1:6" x14ac:dyDescent="0.3">
      <c r="A13" s="11">
        <v>0.92</v>
      </c>
      <c r="B13" s="11">
        <v>1.35</v>
      </c>
      <c r="E13" s="9" t="s">
        <v>84</v>
      </c>
      <c r="F13" s="9" t="s">
        <v>85</v>
      </c>
    </row>
    <row r="14" spans="1:6" x14ac:dyDescent="0.3">
      <c r="A14" s="11">
        <v>0.88</v>
      </c>
      <c r="B14" s="11">
        <v>1.05</v>
      </c>
    </row>
    <row r="15" spans="1:6" x14ac:dyDescent="0.3">
      <c r="A15" s="3"/>
      <c r="B15" s="11">
        <v>1.2</v>
      </c>
    </row>
    <row r="16" spans="1:6" x14ac:dyDescent="0.3">
      <c r="A16" s="3"/>
      <c r="B16" s="11">
        <v>1.25</v>
      </c>
    </row>
    <row r="17" spans="1:4" x14ac:dyDescent="0.3">
      <c r="A17" s="3"/>
      <c r="B17" s="11">
        <v>1.1499999999999999</v>
      </c>
    </row>
    <row r="18" spans="1:4" x14ac:dyDescent="0.3">
      <c r="A18" s="3"/>
      <c r="B18" s="11">
        <v>1.06</v>
      </c>
    </row>
    <row r="19" spans="1:4" x14ac:dyDescent="0.3">
      <c r="A19" s="3"/>
      <c r="B19" s="11">
        <v>1.1000000000000001</v>
      </c>
    </row>
    <row r="20" spans="1:4" x14ac:dyDescent="0.3">
      <c r="A20" s="3"/>
      <c r="B20" s="11">
        <v>1.24</v>
      </c>
    </row>
    <row r="21" spans="1:4" x14ac:dyDescent="0.3">
      <c r="A21" s="3"/>
      <c r="B21" s="11">
        <v>0.95</v>
      </c>
      <c r="D21" t="s">
        <v>86</v>
      </c>
    </row>
    <row r="22" spans="1:4" x14ac:dyDescent="0.3">
      <c r="A22" s="3"/>
      <c r="B22" s="11">
        <v>0.99</v>
      </c>
      <c r="D22" s="10">
        <f>_xlfn.F.TEST(A2:A14, B2:B56)</f>
        <v>0.22314530644349986</v>
      </c>
    </row>
    <row r="23" spans="1:4" x14ac:dyDescent="0.3">
      <c r="A23" s="3"/>
      <c r="B23" s="11">
        <v>1.1000000000000001</v>
      </c>
      <c r="D23" t="s">
        <v>87</v>
      </c>
    </row>
    <row r="24" spans="1:4" x14ac:dyDescent="0.3">
      <c r="A24" s="3"/>
      <c r="B24" s="11">
        <v>1.02</v>
      </c>
    </row>
    <row r="25" spans="1:4" x14ac:dyDescent="0.3">
      <c r="A25" s="3"/>
      <c r="B25" s="11">
        <v>1.34</v>
      </c>
    </row>
    <row r="26" spans="1:4" x14ac:dyDescent="0.3">
      <c r="A26" s="3"/>
      <c r="B26" s="11">
        <v>1.1599999999999999</v>
      </c>
    </row>
    <row r="27" spans="1:4" x14ac:dyDescent="0.3">
      <c r="A27" s="3"/>
      <c r="B27" s="11">
        <v>1.06</v>
      </c>
    </row>
    <row r="28" spans="1:4" x14ac:dyDescent="0.3">
      <c r="A28" s="3"/>
      <c r="B28" s="11">
        <v>1.23</v>
      </c>
    </row>
    <row r="29" spans="1:4" x14ac:dyDescent="0.3">
      <c r="A29" s="3"/>
      <c r="B29" s="11">
        <v>1.27</v>
      </c>
    </row>
    <row r="30" spans="1:4" x14ac:dyDescent="0.3">
      <c r="A30" s="3"/>
      <c r="B30" s="11">
        <v>1.1599999999999999</v>
      </c>
    </row>
    <row r="31" spans="1:4" x14ac:dyDescent="0.3">
      <c r="A31" s="3"/>
      <c r="B31" s="11">
        <v>1.07</v>
      </c>
    </row>
    <row r="32" spans="1:4" x14ac:dyDescent="0.3">
      <c r="A32" s="3"/>
      <c r="B32" s="11">
        <v>1.29</v>
      </c>
    </row>
    <row r="33" spans="1:2" x14ac:dyDescent="0.3">
      <c r="A33" s="3"/>
      <c r="B33" s="11">
        <v>1.1299999999999999</v>
      </c>
    </row>
    <row r="34" spans="1:2" x14ac:dyDescent="0.3">
      <c r="A34" s="3"/>
      <c r="B34" s="11">
        <v>1.22</v>
      </c>
    </row>
    <row r="35" spans="1:2" x14ac:dyDescent="0.3">
      <c r="A35" s="3"/>
      <c r="B35" s="11">
        <v>1.18</v>
      </c>
    </row>
    <row r="36" spans="1:2" x14ac:dyDescent="0.3">
      <c r="A36" s="3"/>
      <c r="B36" s="11">
        <v>0.99</v>
      </c>
    </row>
    <row r="37" spans="1:2" x14ac:dyDescent="0.3">
      <c r="A37" s="3"/>
      <c r="B37" s="11">
        <v>1.1299999999999999</v>
      </c>
    </row>
    <row r="38" spans="1:2" x14ac:dyDescent="0.3">
      <c r="A38" s="3"/>
      <c r="B38" s="11">
        <v>1.06</v>
      </c>
    </row>
    <row r="39" spans="1:2" x14ac:dyDescent="0.3">
      <c r="A39" s="3"/>
      <c r="B39" s="11">
        <v>1.06</v>
      </c>
    </row>
    <row r="40" spans="1:2" x14ac:dyDescent="0.3">
      <c r="A40" s="3"/>
      <c r="B40" s="11">
        <v>1.26</v>
      </c>
    </row>
    <row r="41" spans="1:2" x14ac:dyDescent="0.3">
      <c r="A41" s="3"/>
      <c r="B41" s="11">
        <v>1.04</v>
      </c>
    </row>
    <row r="42" spans="1:2" x14ac:dyDescent="0.3">
      <c r="A42" s="3"/>
      <c r="B42" s="11">
        <v>1.08</v>
      </c>
    </row>
    <row r="43" spans="1:2" x14ac:dyDescent="0.3">
      <c r="A43" s="3"/>
      <c r="B43" s="11">
        <v>0.95</v>
      </c>
    </row>
    <row r="44" spans="1:2" x14ac:dyDescent="0.3">
      <c r="A44" s="3"/>
      <c r="B44" s="11">
        <v>1.54</v>
      </c>
    </row>
    <row r="45" spans="1:2" x14ac:dyDescent="0.3">
      <c r="A45" s="3"/>
      <c r="B45" s="11">
        <v>0.95</v>
      </c>
    </row>
    <row r="46" spans="1:2" x14ac:dyDescent="0.3">
      <c r="A46" s="3"/>
      <c r="B46" s="11">
        <v>1.1100000000000001</v>
      </c>
    </row>
    <row r="47" spans="1:2" x14ac:dyDescent="0.3">
      <c r="A47" s="3"/>
      <c r="B47" s="11">
        <v>1.1399999999999999</v>
      </c>
    </row>
    <row r="48" spans="1:2" x14ac:dyDescent="0.3">
      <c r="A48" s="3"/>
      <c r="B48" s="11">
        <v>1.1499999999999999</v>
      </c>
    </row>
    <row r="49" spans="1:2" x14ac:dyDescent="0.3">
      <c r="A49" s="3"/>
      <c r="B49" s="11">
        <v>0.96</v>
      </c>
    </row>
    <row r="50" spans="1:2" x14ac:dyDescent="0.3">
      <c r="A50" s="3"/>
      <c r="B50" s="11">
        <v>1.01</v>
      </c>
    </row>
    <row r="51" spans="1:2" x14ac:dyDescent="0.3">
      <c r="A51" s="3"/>
      <c r="B51" s="11">
        <v>1.18</v>
      </c>
    </row>
    <row r="52" spans="1:2" x14ac:dyDescent="0.3">
      <c r="A52" s="3"/>
      <c r="B52" s="11">
        <v>1</v>
      </c>
    </row>
    <row r="53" spans="1:2" x14ac:dyDescent="0.3">
      <c r="A53" s="3"/>
      <c r="B53" s="11">
        <v>0.99</v>
      </c>
    </row>
    <row r="54" spans="1:2" x14ac:dyDescent="0.3">
      <c r="A54" s="3"/>
      <c r="B54" s="11">
        <v>1.23</v>
      </c>
    </row>
    <row r="55" spans="1:2" x14ac:dyDescent="0.3">
      <c r="A55" s="3"/>
      <c r="B55" s="11">
        <v>1.17</v>
      </c>
    </row>
    <row r="56" spans="1:2" x14ac:dyDescent="0.3">
      <c r="A56" s="3"/>
      <c r="B56" s="11">
        <v>0.96</v>
      </c>
    </row>
    <row r="57" spans="1:2" x14ac:dyDescent="0.3">
      <c r="A57" s="3"/>
      <c r="B57" s="1"/>
    </row>
    <row r="58" spans="1:2" x14ac:dyDescent="0.3">
      <c r="A58" s="3"/>
      <c r="B58" s="1"/>
    </row>
    <row r="59" spans="1:2" x14ac:dyDescent="0.3">
      <c r="A59" s="3"/>
      <c r="B59" s="1"/>
    </row>
    <row r="60" spans="1:2" x14ac:dyDescent="0.3">
      <c r="A60" s="3"/>
      <c r="B60" s="1"/>
    </row>
    <row r="61" spans="1:2" x14ac:dyDescent="0.3">
      <c r="A61" s="3"/>
      <c r="B61" s="1"/>
    </row>
    <row r="62" spans="1:2" x14ac:dyDescent="0.3">
      <c r="A62" s="3"/>
      <c r="B62" s="1"/>
    </row>
    <row r="63" spans="1:2" x14ac:dyDescent="0.3">
      <c r="A63" s="3"/>
      <c r="B63" s="1"/>
    </row>
    <row r="64" spans="1:2" x14ac:dyDescent="0.3">
      <c r="A64" s="3"/>
      <c r="B64" s="1"/>
    </row>
    <row r="65" spans="1:2" x14ac:dyDescent="0.3">
      <c r="A65" s="3"/>
      <c r="B65" s="1"/>
    </row>
    <row r="66" spans="1:2" x14ac:dyDescent="0.3">
      <c r="A66" s="3"/>
      <c r="B66" s="1"/>
    </row>
    <row r="67" spans="1:2" x14ac:dyDescent="0.3">
      <c r="A67" s="3"/>
      <c r="B67" s="1"/>
    </row>
    <row r="68" spans="1:2" x14ac:dyDescent="0.3">
      <c r="A68" s="3"/>
      <c r="B68" s="1"/>
    </row>
    <row r="69" spans="1:2" x14ac:dyDescent="0.3">
      <c r="A69" s="3"/>
      <c r="B69" s="1"/>
    </row>
    <row r="70" spans="1:2" x14ac:dyDescent="0.3">
      <c r="B70" s="1"/>
    </row>
    <row r="71" spans="1:2" x14ac:dyDescent="0.3">
      <c r="B71" s="1"/>
    </row>
    <row r="72" spans="1:2" x14ac:dyDescent="0.3">
      <c r="B72" s="1"/>
    </row>
  </sheetData>
  <pageMargins left="0.75" right="0.75" top="1" bottom="1" header="0.5" footer="0.5"/>
  <pageSetup paperSize="1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>
      <selection activeCell="G21" sqref="G21"/>
    </sheetView>
  </sheetViews>
  <sheetFormatPr defaultColWidth="11" defaultRowHeight="15.6" x14ac:dyDescent="0.3"/>
  <cols>
    <col min="1" max="1" width="32.5" bestFit="1" customWidth="1"/>
    <col min="2" max="2" width="15.8984375" bestFit="1" customWidth="1"/>
    <col min="3" max="3" width="3.09765625" bestFit="1" customWidth="1"/>
    <col min="4" max="4" width="6.8984375" customWidth="1"/>
  </cols>
  <sheetData>
    <row r="3" spans="1:5" x14ac:dyDescent="0.3">
      <c r="A3" s="13" t="s">
        <v>93</v>
      </c>
      <c r="B3" s="13" t="s">
        <v>89</v>
      </c>
    </row>
    <row r="4" spans="1:5" x14ac:dyDescent="0.3">
      <c r="A4" s="13" t="s">
        <v>92</v>
      </c>
      <c r="B4" t="s">
        <v>4</v>
      </c>
      <c r="C4" t="s">
        <v>3</v>
      </c>
      <c r="D4" t="s">
        <v>90</v>
      </c>
      <c r="E4" t="s">
        <v>91</v>
      </c>
    </row>
    <row r="5" spans="1:5" x14ac:dyDescent="0.3">
      <c r="A5" s="14" t="s">
        <v>94</v>
      </c>
      <c r="B5" s="15"/>
      <c r="C5" s="15"/>
      <c r="D5" s="15"/>
      <c r="E5" s="15"/>
    </row>
    <row r="6" spans="1:5" x14ac:dyDescent="0.3">
      <c r="A6" s="14" t="s">
        <v>95</v>
      </c>
      <c r="B6" s="15">
        <v>2</v>
      </c>
      <c r="C6" s="15">
        <v>2</v>
      </c>
      <c r="D6" s="15"/>
      <c r="E6" s="15">
        <v>4</v>
      </c>
    </row>
    <row r="7" spans="1:5" x14ac:dyDescent="0.3">
      <c r="A7" s="14" t="s">
        <v>96</v>
      </c>
      <c r="B7" s="15">
        <v>4</v>
      </c>
      <c r="C7" s="15">
        <v>10</v>
      </c>
      <c r="D7" s="15"/>
      <c r="E7" s="15">
        <v>14</v>
      </c>
    </row>
    <row r="8" spans="1:5" x14ac:dyDescent="0.3">
      <c r="A8" s="14" t="s">
        <v>97</v>
      </c>
      <c r="B8" s="15">
        <v>2</v>
      </c>
      <c r="C8" s="15">
        <v>17</v>
      </c>
      <c r="D8" s="15"/>
      <c r="E8" s="15">
        <v>19</v>
      </c>
    </row>
    <row r="9" spans="1:5" x14ac:dyDescent="0.3">
      <c r="A9" s="14" t="s">
        <v>98</v>
      </c>
      <c r="B9" s="15">
        <v>2</v>
      </c>
      <c r="C9" s="15">
        <v>13</v>
      </c>
      <c r="D9" s="15"/>
      <c r="E9" s="15">
        <v>15</v>
      </c>
    </row>
    <row r="10" spans="1:5" x14ac:dyDescent="0.3">
      <c r="A10" s="14" t="s">
        <v>99</v>
      </c>
      <c r="B10" s="15">
        <v>1</v>
      </c>
      <c r="C10" s="15">
        <v>9</v>
      </c>
      <c r="D10" s="15"/>
      <c r="E10" s="15">
        <v>10</v>
      </c>
    </row>
    <row r="11" spans="1:5" x14ac:dyDescent="0.3">
      <c r="A11" s="14" t="s">
        <v>100</v>
      </c>
      <c r="B11" s="15">
        <v>2</v>
      </c>
      <c r="C11" s="15">
        <v>3</v>
      </c>
      <c r="D11" s="15"/>
      <c r="E11" s="15">
        <v>5</v>
      </c>
    </row>
    <row r="12" spans="1:5" x14ac:dyDescent="0.3">
      <c r="A12" s="14" t="s">
        <v>101</v>
      </c>
      <c r="B12" s="15"/>
      <c r="C12" s="15">
        <v>1</v>
      </c>
      <c r="D12" s="15"/>
      <c r="E12" s="15">
        <v>1</v>
      </c>
    </row>
    <row r="13" spans="1:5" x14ac:dyDescent="0.3">
      <c r="A13" s="14" t="s">
        <v>91</v>
      </c>
      <c r="B13" s="15">
        <v>13</v>
      </c>
      <c r="C13" s="15">
        <v>55</v>
      </c>
      <c r="D13" s="15"/>
      <c r="E13" s="15">
        <v>68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S.regalis</vt:lpstr>
      <vt:lpstr>t.test</vt:lpstr>
      <vt:lpstr>plot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second  reviewer</dc:creator>
  <cp:lastModifiedBy>Carol N Hopper-Brill</cp:lastModifiedBy>
  <cp:lastPrinted>2017-04-17T17:14:22Z</cp:lastPrinted>
  <dcterms:created xsi:type="dcterms:W3CDTF">2016-04-20T19:37:32Z</dcterms:created>
  <dcterms:modified xsi:type="dcterms:W3CDTF">2017-04-17T17:16:20Z</dcterms:modified>
</cp:coreProperties>
</file>